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<sst xmlns="http://schemas.openxmlformats.org/spreadsheetml/2006/main" count="79">
  <si>
    <t>附表1:</t>
  </si>
  <si>
    <t>城市供水单位基本情况表</t>
  </si>
  <si>
    <t>供水单位名称：绵阳市水务（集团）有限公司</t>
  </si>
  <si>
    <t>项目名称</t>
  </si>
  <si>
    <t>行次及关系</t>
  </si>
  <si>
    <t>2013年</t>
  </si>
  <si>
    <t>2014年</t>
  </si>
  <si>
    <t>2015年</t>
  </si>
  <si>
    <t xml:space="preserve"> 备注</t>
  </si>
  <si>
    <t>一、财务情况</t>
  </si>
  <si>
    <t>A1</t>
  </si>
  <si>
    <t>（一）资产(万元)</t>
  </si>
  <si>
    <t>A2=A3+A4</t>
  </si>
  <si>
    <t>1、流动资产</t>
  </si>
  <si>
    <t>A3</t>
  </si>
  <si>
    <t>2、非流动资产</t>
  </si>
  <si>
    <t>A4</t>
  </si>
  <si>
    <t xml:space="preserve">   其中：固定资产(净值）</t>
  </si>
  <si>
    <t>A5</t>
  </si>
  <si>
    <t>（二）负债(万元)</t>
  </si>
  <si>
    <t>A6=A7+A8</t>
  </si>
  <si>
    <t>1、流动负债</t>
  </si>
  <si>
    <t>A7</t>
  </si>
  <si>
    <t>2、非流动负债</t>
  </si>
  <si>
    <t>A8</t>
  </si>
  <si>
    <t>（三）所有者权益(万元)</t>
  </si>
  <si>
    <t>A9</t>
  </si>
  <si>
    <t>（四）主营业务损益(万元)</t>
  </si>
  <si>
    <t>A10</t>
  </si>
  <si>
    <t>1、主营业务收入</t>
  </si>
  <si>
    <t>A11</t>
  </si>
  <si>
    <t>2、主营业务成本</t>
  </si>
  <si>
    <t>A12</t>
  </si>
  <si>
    <t>3、期间费用</t>
  </si>
  <si>
    <t>A13</t>
  </si>
  <si>
    <t>4、主营业务税金及附加</t>
  </si>
  <si>
    <t>A14</t>
  </si>
  <si>
    <t>5、主营业务净利润</t>
  </si>
  <si>
    <t>A15=A11-A12-A13-A14</t>
  </si>
  <si>
    <t>6、主营业务净资产利润率（%）</t>
  </si>
  <si>
    <t>A16=A15÷A9×100</t>
  </si>
  <si>
    <t>（五）其他业务利润(万元)　　</t>
  </si>
  <si>
    <t>A17=A18-A19</t>
  </si>
  <si>
    <t xml:space="preserve"> 1、其他业务收入　</t>
  </si>
  <si>
    <t>A18</t>
  </si>
  <si>
    <t xml:space="preserve"> 2、其他业务支出</t>
  </si>
  <si>
    <t>A19</t>
  </si>
  <si>
    <t>二、供水与销售</t>
  </si>
  <si>
    <t>A20</t>
  </si>
  <si>
    <r>
      <t>1、年供水总量（m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）</t>
    </r>
  </si>
  <si>
    <t>A21</t>
  </si>
  <si>
    <r>
      <t>2、年售水总量（m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）</t>
    </r>
  </si>
  <si>
    <t>A22</t>
  </si>
  <si>
    <r>
      <t>3、设计日综合生产能力（m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）</t>
    </r>
  </si>
  <si>
    <t>A23</t>
  </si>
  <si>
    <r>
      <t>4、实际日综合生产能力（m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）</t>
    </r>
  </si>
  <si>
    <t>A24</t>
  </si>
  <si>
    <r>
      <t>5、最高日供水量（m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）</t>
    </r>
  </si>
  <si>
    <t>A25</t>
  </si>
  <si>
    <t>6、年销售收入（元）</t>
  </si>
  <si>
    <t>A26</t>
  </si>
  <si>
    <t>7、平均售水价格（元/m3）</t>
  </si>
  <si>
    <t>A27</t>
  </si>
  <si>
    <r>
      <t>其中：污水处理费(元/m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)</t>
    </r>
  </si>
  <si>
    <t>A28</t>
  </si>
  <si>
    <t>居民生活用水</t>
  </si>
  <si>
    <t>8、居民用水按户抄表的水量</t>
  </si>
  <si>
    <t>A29</t>
  </si>
  <si>
    <t>9、居民按户抄表的水量占居民用水总量比率（%）</t>
  </si>
  <si>
    <t>A30</t>
  </si>
  <si>
    <t>三、人员及工资情况</t>
  </si>
  <si>
    <t>A31</t>
  </si>
  <si>
    <t>1、单位定员数量（人）</t>
  </si>
  <si>
    <t>A32</t>
  </si>
  <si>
    <t>2、实有人员数量（人）</t>
  </si>
  <si>
    <t>A33</t>
  </si>
  <si>
    <t>3、年职工平均工资、津贴、补贴（元）</t>
  </si>
  <si>
    <t>A34</t>
  </si>
  <si>
    <t>填表日期：2016年11月8日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</si>
</sst>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.00_ "/>
    <numFmt numFmtId="42" formatCode="_ &quot;￥&quot;* #,##0_ ;_ &quot;￥&quot;* \-#,##0_ ;_ &quot;￥&quot;* &quot;-&quot;_ ;_ @_ "/>
    <numFmt numFmtId="177" formatCode="0.00_ "/>
    <numFmt numFmtId="178" formatCode="#,##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楷体_GB2312"/>
      <family val="3"/>
      <charset val="134"/>
    </font>
    <font>
      <b/>
      <sz val="14"/>
      <name val="黑体"/>
      <family val="3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Times New Roman"/>
      <family val="1"/>
      <charset val="0"/>
    </font>
    <font>
      <sz val="9"/>
      <name val="宋体"/>
      <charset val="134"/>
    </font>
    <font>
      <sz val="9"/>
      <name val="Times New Roman"/>
      <family val="1"/>
      <charset val="0"/>
    </font>
    <font>
      <sz val="6"/>
      <name val="Times New Roman"/>
      <family val="1"/>
      <charset val="0"/>
    </font>
    <font>
      <sz val="8"/>
      <name val="Times New Roman"/>
      <family val="1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vertAlign val="superscript"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6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5" borderId="16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77" fontId="4" fillId="2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justify" vertical="center"/>
    </xf>
    <xf numFmtId="177" fontId="1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177" fontId="7" fillId="2" borderId="6" xfId="8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justify" vertical="center"/>
    </xf>
    <xf numFmtId="0" fontId="9" fillId="2" borderId="6" xfId="0" applyFont="1" applyFill="1" applyBorder="1" applyAlignment="1">
      <alignment horizontal="justify" vertical="center"/>
    </xf>
    <xf numFmtId="0" fontId="10" fillId="2" borderId="6" xfId="0" applyFont="1" applyFill="1" applyBorder="1" applyAlignment="1">
      <alignment horizontal="justify" vertical="center"/>
    </xf>
    <xf numFmtId="177" fontId="5" fillId="2" borderId="6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43" fontId="7" fillId="2" borderId="6" xfId="8" applyFont="1" applyFill="1" applyBorder="1" applyAlignment="1">
      <alignment horizontal="right" vertical="center"/>
    </xf>
    <xf numFmtId="177" fontId="7" fillId="2" borderId="6" xfId="0" applyNumberFormat="1" applyFont="1" applyFill="1" applyBorder="1" applyAlignment="1">
      <alignment horizontal="right" vertical="center"/>
    </xf>
    <xf numFmtId="176" fontId="7" fillId="2" borderId="6" xfId="0" applyNumberFormat="1" applyFont="1" applyFill="1" applyBorder="1" applyAlignment="1">
      <alignment horizontal="right" vertical="center"/>
    </xf>
    <xf numFmtId="178" fontId="7" fillId="2" borderId="6" xfId="0" applyNumberFormat="1" applyFont="1" applyFill="1" applyBorder="1" applyAlignment="1">
      <alignment horizontal="right" vertical="center"/>
    </xf>
    <xf numFmtId="178" fontId="7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justify" vertical="center"/>
    </xf>
    <xf numFmtId="43" fontId="7" fillId="2" borderId="12" xfId="8" applyFont="1" applyFill="1" applyBorder="1" applyAlignment="1">
      <alignment horizontal="right" vertical="center"/>
    </xf>
    <xf numFmtId="176" fontId="7" fillId="2" borderId="12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1"/>
  <sheetViews>
    <sheetView tabSelected="1" workbookViewId="0">
      <selection activeCell="J46" sqref="J46"/>
    </sheetView>
  </sheetViews>
  <sheetFormatPr defaultColWidth="9" defaultRowHeight="13.5" outlineLevelCol="6"/>
  <cols>
    <col min="2" max="2" width="39.625" customWidth="1"/>
    <col min="3" max="3" width="9.5" customWidth="1"/>
    <col min="4" max="5" width="13.75" customWidth="1"/>
    <col min="6" max="6" width="21.625" customWidth="1"/>
    <col min="7" max="7" width="11.25" customWidth="1"/>
  </cols>
  <sheetData>
    <row r="1" ht="14.25" spans="1:7">
      <c r="A1" s="1"/>
      <c r="B1" s="2" t="s">
        <v>0</v>
      </c>
      <c r="C1" s="3"/>
      <c r="D1" s="4"/>
      <c r="E1" s="1"/>
      <c r="F1" s="1"/>
      <c r="G1" s="1"/>
    </row>
    <row r="2" ht="14.25" spans="1:7">
      <c r="A2" s="1"/>
      <c r="B2" s="2"/>
      <c r="C2" s="3"/>
      <c r="D2" s="4"/>
      <c r="E2" s="1"/>
      <c r="F2" s="1"/>
      <c r="G2" s="1"/>
    </row>
    <row r="3" ht="18.75" spans="1:7">
      <c r="A3" s="1"/>
      <c r="B3" s="5" t="s">
        <v>1</v>
      </c>
      <c r="C3" s="5"/>
      <c r="D3" s="6"/>
      <c r="E3" s="5"/>
      <c r="F3" s="5"/>
      <c r="G3" s="5"/>
    </row>
    <row r="4" ht="14.25" spans="1:7">
      <c r="A4" s="1"/>
      <c r="B4" s="7" t="s">
        <v>2</v>
      </c>
      <c r="C4" s="7"/>
      <c r="D4" s="8"/>
      <c r="E4" s="7"/>
      <c r="F4" s="7"/>
      <c r="G4" s="7"/>
    </row>
    <row r="5" spans="1:7">
      <c r="A5" s="9"/>
      <c r="B5" s="10" t="s">
        <v>3</v>
      </c>
      <c r="C5" s="11" t="s">
        <v>4</v>
      </c>
      <c r="D5" s="12" t="s">
        <v>5</v>
      </c>
      <c r="E5" s="12" t="s">
        <v>6</v>
      </c>
      <c r="F5" s="12" t="s">
        <v>7</v>
      </c>
      <c r="G5" s="13" t="s">
        <v>8</v>
      </c>
    </row>
    <row r="6" ht="22.5" spans="1:7">
      <c r="A6" s="1"/>
      <c r="B6" s="14" t="s">
        <v>9</v>
      </c>
      <c r="C6" s="15" t="s">
        <v>10</v>
      </c>
      <c r="D6" s="16"/>
      <c r="E6" s="17"/>
      <c r="F6" s="17"/>
      <c r="G6" s="18"/>
    </row>
    <row r="7" ht="22.5" spans="1:7">
      <c r="A7" s="1"/>
      <c r="B7" s="14" t="s">
        <v>11</v>
      </c>
      <c r="C7" s="15" t="s">
        <v>12</v>
      </c>
      <c r="D7" s="19">
        <f t="shared" ref="D7:F7" si="0">D8+D9</f>
        <v>43402.18</v>
      </c>
      <c r="E7" s="19">
        <f t="shared" si="0"/>
        <v>53002.78</v>
      </c>
      <c r="F7" s="19">
        <f t="shared" si="0"/>
        <v>50102.04</v>
      </c>
      <c r="G7" s="18"/>
    </row>
    <row r="8" spans="1:7">
      <c r="A8" s="1"/>
      <c r="B8" s="20" t="s">
        <v>13</v>
      </c>
      <c r="C8" s="15" t="s">
        <v>14</v>
      </c>
      <c r="D8" s="19">
        <v>17135.25</v>
      </c>
      <c r="E8" s="19">
        <v>25576.65</v>
      </c>
      <c r="F8" s="19">
        <v>20515.75</v>
      </c>
      <c r="G8" s="18"/>
    </row>
    <row r="9" spans="1:7">
      <c r="A9" s="1"/>
      <c r="B9" s="20" t="s">
        <v>15</v>
      </c>
      <c r="C9" s="15" t="s">
        <v>16</v>
      </c>
      <c r="D9" s="19">
        <v>26266.93</v>
      </c>
      <c r="E9" s="19">
        <f>27453.68-27.55</f>
        <v>27426.13</v>
      </c>
      <c r="F9" s="19">
        <v>29586.29</v>
      </c>
      <c r="G9" s="18"/>
    </row>
    <row r="10" spans="1:7">
      <c r="A10" s="1"/>
      <c r="B10" s="20" t="s">
        <v>17</v>
      </c>
      <c r="C10" s="15" t="s">
        <v>18</v>
      </c>
      <c r="D10" s="19">
        <v>18018.82</v>
      </c>
      <c r="E10" s="19">
        <v>18471.6</v>
      </c>
      <c r="F10" s="19">
        <v>20185.95</v>
      </c>
      <c r="G10" s="18"/>
    </row>
    <row r="11" ht="22.5" spans="1:7">
      <c r="A11" s="1"/>
      <c r="B11" s="14" t="s">
        <v>19</v>
      </c>
      <c r="C11" s="15" t="s">
        <v>20</v>
      </c>
      <c r="D11" s="19">
        <f t="shared" ref="D11:F11" si="1">D12+D13</f>
        <v>23460.02</v>
      </c>
      <c r="E11" s="19">
        <f t="shared" si="1"/>
        <v>31257.86</v>
      </c>
      <c r="F11" s="19">
        <f t="shared" si="1"/>
        <v>27317.93</v>
      </c>
      <c r="G11" s="18"/>
    </row>
    <row r="12" spans="1:7">
      <c r="A12" s="1"/>
      <c r="B12" s="20" t="s">
        <v>21</v>
      </c>
      <c r="C12" s="15" t="s">
        <v>22</v>
      </c>
      <c r="D12" s="19">
        <v>22165.37</v>
      </c>
      <c r="E12" s="19">
        <v>30171.71</v>
      </c>
      <c r="F12" s="19">
        <v>26578.22</v>
      </c>
      <c r="G12" s="18"/>
    </row>
    <row r="13" spans="1:7">
      <c r="A13" s="1"/>
      <c r="B13" s="20" t="s">
        <v>23</v>
      </c>
      <c r="C13" s="15" t="s">
        <v>24</v>
      </c>
      <c r="D13" s="19">
        <v>1294.65</v>
      </c>
      <c r="E13" s="19">
        <v>1086.15</v>
      </c>
      <c r="F13" s="19">
        <v>739.71</v>
      </c>
      <c r="G13" s="18"/>
    </row>
    <row r="14" ht="33.75" spans="1:7">
      <c r="A14" s="1"/>
      <c r="B14" s="14" t="s">
        <v>25</v>
      </c>
      <c r="C14" s="21" t="s">
        <v>26</v>
      </c>
      <c r="D14" s="19">
        <v>19942.16</v>
      </c>
      <c r="E14" s="19">
        <v>21744.92</v>
      </c>
      <c r="F14" s="19">
        <v>22784.11</v>
      </c>
      <c r="G14" s="18"/>
    </row>
    <row r="15" ht="33.75" spans="1:7">
      <c r="A15" s="1"/>
      <c r="B15" s="14" t="s">
        <v>27</v>
      </c>
      <c r="C15" s="15" t="s">
        <v>28</v>
      </c>
      <c r="D15" s="19"/>
      <c r="E15" s="19"/>
      <c r="F15" s="19"/>
      <c r="G15" s="18"/>
    </row>
    <row r="16" spans="1:7">
      <c r="A16" s="1"/>
      <c r="B16" s="20" t="s">
        <v>29</v>
      </c>
      <c r="C16" s="15" t="s">
        <v>30</v>
      </c>
      <c r="D16" s="19">
        <v>11570.76</v>
      </c>
      <c r="E16" s="19">
        <v>12099.42</v>
      </c>
      <c r="F16" s="19">
        <v>13122.25</v>
      </c>
      <c r="G16" s="18"/>
    </row>
    <row r="17" spans="1:7">
      <c r="A17" s="1"/>
      <c r="B17" s="20" t="s">
        <v>31</v>
      </c>
      <c r="C17" s="15" t="s">
        <v>32</v>
      </c>
      <c r="D17" s="19">
        <v>7760.7</v>
      </c>
      <c r="E17" s="19">
        <v>8666.02</v>
      </c>
      <c r="F17" s="19">
        <v>9731.62</v>
      </c>
      <c r="G17" s="18"/>
    </row>
    <row r="18" spans="1:7">
      <c r="A18" s="1"/>
      <c r="B18" s="20" t="s">
        <v>33</v>
      </c>
      <c r="C18" s="15" t="s">
        <v>34</v>
      </c>
      <c r="D18" s="19">
        <v>4250.51</v>
      </c>
      <c r="E18" s="19">
        <v>5139.64</v>
      </c>
      <c r="F18" s="19">
        <v>4963.96</v>
      </c>
      <c r="G18" s="18"/>
    </row>
    <row r="19" spans="1:7">
      <c r="A19" s="1"/>
      <c r="B19" s="20" t="s">
        <v>35</v>
      </c>
      <c r="C19" s="15" t="s">
        <v>36</v>
      </c>
      <c r="D19" s="19">
        <v>88.49</v>
      </c>
      <c r="E19" s="19">
        <v>72.78</v>
      </c>
      <c r="F19" s="19">
        <v>53.63</v>
      </c>
      <c r="G19" s="18"/>
    </row>
    <row r="20" ht="16.5" spans="1:7">
      <c r="A20" s="1"/>
      <c r="B20" s="20" t="s">
        <v>37</v>
      </c>
      <c r="C20" s="22" t="s">
        <v>38</v>
      </c>
      <c r="D20" s="19">
        <f t="shared" ref="D20:F20" si="2">D16-D17-D18-D19</f>
        <v>-528.94</v>
      </c>
      <c r="E20" s="19">
        <f t="shared" si="2"/>
        <v>-1779.02</v>
      </c>
      <c r="F20" s="19">
        <f t="shared" si="2"/>
        <v>-1626.96</v>
      </c>
      <c r="G20" s="18"/>
    </row>
    <row r="21" ht="22.5" spans="1:7">
      <c r="A21" s="1"/>
      <c r="B21" s="20" t="s">
        <v>39</v>
      </c>
      <c r="C21" s="23" t="s">
        <v>40</v>
      </c>
      <c r="D21" s="19">
        <f t="shared" ref="D21:F21" si="3">D20/D14*100</f>
        <v>-2.65237065593697</v>
      </c>
      <c r="E21" s="19">
        <f t="shared" si="3"/>
        <v>-8.18131315268118</v>
      </c>
      <c r="F21" s="19">
        <f t="shared" si="3"/>
        <v>-7.14076608654014</v>
      </c>
      <c r="G21" s="18"/>
    </row>
    <row r="22" ht="33.75" spans="1:7">
      <c r="A22" s="1"/>
      <c r="B22" s="14" t="s">
        <v>41</v>
      </c>
      <c r="C22" s="15" t="s">
        <v>42</v>
      </c>
      <c r="D22" s="19">
        <f t="shared" ref="D22:F22" si="4">D23-D24</f>
        <v>637.56</v>
      </c>
      <c r="E22" s="19">
        <f t="shared" si="4"/>
        <v>699.89</v>
      </c>
      <c r="F22" s="19">
        <f t="shared" si="4"/>
        <v>847.07</v>
      </c>
      <c r="G22" s="18"/>
    </row>
    <row r="23" spans="1:7">
      <c r="A23" s="1"/>
      <c r="B23" s="20" t="s">
        <v>43</v>
      </c>
      <c r="C23" s="15" t="s">
        <v>44</v>
      </c>
      <c r="D23" s="19">
        <v>997.19</v>
      </c>
      <c r="E23" s="19">
        <v>1576.75</v>
      </c>
      <c r="F23" s="19">
        <v>1647.06</v>
      </c>
      <c r="G23" s="18"/>
    </row>
    <row r="24" spans="1:7">
      <c r="A24" s="1"/>
      <c r="B24" s="20" t="s">
        <v>45</v>
      </c>
      <c r="C24" s="15" t="s">
        <v>46</v>
      </c>
      <c r="D24" s="19">
        <v>359.63</v>
      </c>
      <c r="E24" s="19">
        <v>876.86</v>
      </c>
      <c r="F24" s="19">
        <v>799.99</v>
      </c>
      <c r="G24" s="18"/>
    </row>
    <row r="25" ht="22.5" spans="1:7">
      <c r="A25" s="1"/>
      <c r="B25" s="14" t="s">
        <v>47</v>
      </c>
      <c r="C25" s="15" t="s">
        <v>48</v>
      </c>
      <c r="D25" s="24"/>
      <c r="E25" s="25"/>
      <c r="F25" s="25"/>
      <c r="G25" s="18"/>
    </row>
    <row r="26" spans="1:7">
      <c r="A26" s="1"/>
      <c r="B26" s="20" t="s">
        <v>49</v>
      </c>
      <c r="C26" s="15" t="s">
        <v>50</v>
      </c>
      <c r="D26" s="26">
        <v>64264774</v>
      </c>
      <c r="E26" s="26">
        <v>65201588</v>
      </c>
      <c r="F26" s="26">
        <v>68535988</v>
      </c>
      <c r="G26" s="18"/>
    </row>
    <row r="27" spans="1:7">
      <c r="A27" s="1"/>
      <c r="B27" s="20" t="s">
        <v>51</v>
      </c>
      <c r="C27" s="15" t="s">
        <v>52</v>
      </c>
      <c r="D27" s="26">
        <v>54922044</v>
      </c>
      <c r="E27" s="26">
        <v>57052973</v>
      </c>
      <c r="F27" s="26">
        <v>59502927</v>
      </c>
      <c r="G27" s="18"/>
    </row>
    <row r="28" spans="1:7">
      <c r="A28" s="1"/>
      <c r="B28" s="20" t="s">
        <v>53</v>
      </c>
      <c r="C28" s="15" t="s">
        <v>54</v>
      </c>
      <c r="D28" s="26">
        <v>300000</v>
      </c>
      <c r="E28" s="26">
        <v>300000</v>
      </c>
      <c r="F28" s="26">
        <v>300000</v>
      </c>
      <c r="G28" s="18"/>
    </row>
    <row r="29" spans="1:7">
      <c r="A29" s="1"/>
      <c r="B29" s="20" t="s">
        <v>55</v>
      </c>
      <c r="C29" s="15" t="s">
        <v>56</v>
      </c>
      <c r="D29" s="26">
        <v>176067.87</v>
      </c>
      <c r="E29" s="26">
        <v>178634.49</v>
      </c>
      <c r="F29" s="26">
        <v>187769.83</v>
      </c>
      <c r="G29" s="18"/>
    </row>
    <row r="30" spans="1:7">
      <c r="A30" s="1"/>
      <c r="B30" s="20" t="s">
        <v>57</v>
      </c>
      <c r="C30" s="15" t="s">
        <v>58</v>
      </c>
      <c r="D30" s="26">
        <v>207324</v>
      </c>
      <c r="E30" s="26">
        <v>205848</v>
      </c>
      <c r="F30" s="26">
        <v>214386</v>
      </c>
      <c r="G30" s="18"/>
    </row>
    <row r="31" spans="1:7">
      <c r="A31" s="1"/>
      <c r="B31" s="20" t="s">
        <v>59</v>
      </c>
      <c r="C31" s="15" t="s">
        <v>60</v>
      </c>
      <c r="D31" s="26">
        <v>115707649.12</v>
      </c>
      <c r="E31" s="26">
        <v>120994201.67</v>
      </c>
      <c r="F31" s="26">
        <v>131222505.58</v>
      </c>
      <c r="G31" s="18"/>
    </row>
    <row r="32" spans="1:7">
      <c r="A32" s="1"/>
      <c r="B32" s="20" t="s">
        <v>61</v>
      </c>
      <c r="C32" s="15" t="s">
        <v>62</v>
      </c>
      <c r="D32" s="27">
        <v>2.11</v>
      </c>
      <c r="E32" s="28">
        <v>2.12</v>
      </c>
      <c r="F32" s="28">
        <v>2.21</v>
      </c>
      <c r="G32" s="18"/>
    </row>
    <row r="33" spans="1:7">
      <c r="A33" s="1"/>
      <c r="B33" s="20" t="s">
        <v>63</v>
      </c>
      <c r="C33" s="15" t="s">
        <v>64</v>
      </c>
      <c r="D33" s="27">
        <v>0.65</v>
      </c>
      <c r="E33" s="28">
        <v>0.65</v>
      </c>
      <c r="F33" s="28">
        <v>0.65</v>
      </c>
      <c r="G33" s="18" t="s">
        <v>65</v>
      </c>
    </row>
    <row r="34" spans="1:7">
      <c r="A34" s="1"/>
      <c r="B34" s="20" t="s">
        <v>66</v>
      </c>
      <c r="C34" s="15" t="s">
        <v>67</v>
      </c>
      <c r="D34" s="26">
        <v>19453393</v>
      </c>
      <c r="E34" s="26">
        <v>23490228</v>
      </c>
      <c r="F34" s="26">
        <v>27169546</v>
      </c>
      <c r="G34" s="18"/>
    </row>
    <row r="35" spans="1:7">
      <c r="A35" s="1"/>
      <c r="B35" s="20" t="s">
        <v>68</v>
      </c>
      <c r="C35" s="15" t="s">
        <v>69</v>
      </c>
      <c r="D35" s="27">
        <v>53.91</v>
      </c>
      <c r="E35" s="27">
        <v>59.62</v>
      </c>
      <c r="F35" s="27">
        <v>63.58</v>
      </c>
      <c r="G35" s="18"/>
    </row>
    <row r="36" ht="22.5" spans="1:7">
      <c r="A36" s="1"/>
      <c r="B36" s="14" t="s">
        <v>70</v>
      </c>
      <c r="C36" s="15" t="s">
        <v>71</v>
      </c>
      <c r="D36" s="27"/>
      <c r="E36" s="28"/>
      <c r="F36" s="28"/>
      <c r="G36" s="18"/>
    </row>
    <row r="37" spans="1:7">
      <c r="A37" s="1"/>
      <c r="B37" s="20" t="s">
        <v>72</v>
      </c>
      <c r="C37" s="15" t="s">
        <v>73</v>
      </c>
      <c r="D37" s="29">
        <v>721</v>
      </c>
      <c r="E37" s="29">
        <v>721</v>
      </c>
      <c r="F37" s="29">
        <v>721</v>
      </c>
      <c r="G37" s="18"/>
    </row>
    <row r="38" spans="1:7">
      <c r="A38" s="1"/>
      <c r="B38" s="20" t="s">
        <v>74</v>
      </c>
      <c r="C38" s="15" t="s">
        <v>75</v>
      </c>
      <c r="D38" s="30">
        <v>622</v>
      </c>
      <c r="E38" s="30">
        <v>649</v>
      </c>
      <c r="F38" s="30">
        <v>634</v>
      </c>
      <c r="G38" s="31"/>
    </row>
    <row r="39" ht="14.25" spans="1:7">
      <c r="A39" s="1"/>
      <c r="B39" s="32" t="s">
        <v>76</v>
      </c>
      <c r="C39" s="33" t="s">
        <v>77</v>
      </c>
      <c r="D39" s="34">
        <v>42705.7712540193</v>
      </c>
      <c r="E39" s="35">
        <v>57059.60798151</v>
      </c>
      <c r="F39" s="35">
        <v>55156.3673817035</v>
      </c>
      <c r="G39" s="36"/>
    </row>
    <row r="40" spans="1:7">
      <c r="A40" s="1"/>
      <c r="B40" s="1"/>
      <c r="C40" s="3"/>
      <c r="D40" s="4"/>
      <c r="E40" s="1"/>
      <c r="F40" s="1" t="s">
        <v>78</v>
      </c>
      <c r="G40" s="37"/>
    </row>
    <row r="41" spans="1:7">
      <c r="A41" s="1"/>
      <c r="B41" s="1"/>
      <c r="C41" s="3"/>
      <c r="D41" s="4"/>
      <c r="E41" s="1"/>
      <c r="F41" s="1"/>
      <c r="G41" s="1"/>
    </row>
  </sheetData>
  <mergeCells count="2">
    <mergeCell ref="B3:G3"/>
    <mergeCell ref="B4:G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2016-11-08T07:53:49Z</dcterms:created>
  <dcterms:modified xsi:type="dcterms:W3CDTF">2016-11-08T07:56:15Z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